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1家经责审计企业（需招采）" sheetId="2" r:id="rId1"/>
  </sheets>
  <definedNames>
    <definedName name="_xlnm._FilterDatabase" localSheetId="0" hidden="1">'21家经责审计企业（需招采）'!$A$2:$N$77</definedName>
    <definedName name="_xlnm.Print_Titles" localSheetId="0">'21家经责审计企业（需招采）'!$2:$2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<sst xmlns="http://schemas.openxmlformats.org/spreadsheetml/2006/main" count="228" uniqueCount="81">
  <si>
    <t>欠费企业需移交律所起诉明细表（第二批）39家</t>
  </si>
  <si>
    <t>序号</t>
  </si>
  <si>
    <t>被告名称</t>
  </si>
  <si>
    <t>纠纷类型</t>
  </si>
  <si>
    <t>诉讼标的额
(元）</t>
  </si>
  <si>
    <t>判决金额（不含违约金）
（元）</t>
  </si>
  <si>
    <t>一审判决时间</t>
  </si>
  <si>
    <t>一审判决结果</t>
  </si>
  <si>
    <t>二审判决时间</t>
  </si>
  <si>
    <t>二审判决结果</t>
  </si>
  <si>
    <t>强制执行</t>
  </si>
  <si>
    <t>进度说明</t>
  </si>
  <si>
    <t>备注</t>
  </si>
  <si>
    <t>案号</t>
  </si>
  <si>
    <t>接收材料情况</t>
  </si>
  <si>
    <t>预算金额（取低）</t>
  </si>
  <si>
    <t>预算金额（取高）</t>
  </si>
  <si>
    <t>企业1</t>
  </si>
  <si>
    <t>厂房租金</t>
  </si>
  <si>
    <t>准备资料移交律师</t>
  </si>
  <si>
    <t>未招采</t>
  </si>
  <si>
    <t>已接收材料</t>
  </si>
  <si>
    <t>企业2</t>
  </si>
  <si>
    <t>企业3</t>
  </si>
  <si>
    <t>写字楼</t>
  </si>
  <si>
    <t>写字楼物业</t>
  </si>
  <si>
    <t>企业4</t>
  </si>
  <si>
    <t xml:space="preserve">
资料已移交律师
</t>
  </si>
  <si>
    <t>公租房租金</t>
  </si>
  <si>
    <t>企业5</t>
  </si>
  <si>
    <t>综合楼租金</t>
  </si>
  <si>
    <t>综合楼物业</t>
  </si>
  <si>
    <t>企业6</t>
  </si>
  <si>
    <t>门面租金</t>
  </si>
  <si>
    <t>门面物业</t>
  </si>
  <si>
    <t>企业7</t>
  </si>
  <si>
    <t>企业8</t>
  </si>
  <si>
    <t>企业9</t>
  </si>
  <si>
    <t>写字楼租金</t>
  </si>
  <si>
    <t>资料已移交律师</t>
  </si>
  <si>
    <t>写字楼能耗费</t>
  </si>
  <si>
    <t>企业10</t>
  </si>
  <si>
    <t>企业11</t>
  </si>
  <si>
    <t>企业12</t>
  </si>
  <si>
    <t>企业13</t>
  </si>
  <si>
    <t>企业14</t>
  </si>
  <si>
    <t>企业15</t>
  </si>
  <si>
    <t>厂房物业</t>
  </si>
  <si>
    <t>公租房物业</t>
  </si>
  <si>
    <t>企业16</t>
  </si>
  <si>
    <t>企业17</t>
  </si>
  <si>
    <t>企业18</t>
  </si>
  <si>
    <t>企业19</t>
  </si>
  <si>
    <t>企业20</t>
  </si>
  <si>
    <t>企业21</t>
  </si>
  <si>
    <t>企业22</t>
  </si>
  <si>
    <t>仓库租金</t>
  </si>
  <si>
    <t>仓库物业费</t>
  </si>
  <si>
    <t>企业23</t>
  </si>
  <si>
    <t>企业24</t>
  </si>
  <si>
    <t>企业25</t>
  </si>
  <si>
    <t>企业26</t>
  </si>
  <si>
    <t>资料准备中</t>
  </si>
  <si>
    <t>个人27</t>
  </si>
  <si>
    <t>门面物业费</t>
  </si>
  <si>
    <t>企业28</t>
  </si>
  <si>
    <t>企业29</t>
  </si>
  <si>
    <t>企业30</t>
  </si>
  <si>
    <t>企业31</t>
  </si>
  <si>
    <t>企业32</t>
  </si>
  <si>
    <t>厂房物业费</t>
  </si>
  <si>
    <t>企业33</t>
  </si>
  <si>
    <t>厂房、公租房物业</t>
  </si>
  <si>
    <t>企业34</t>
  </si>
  <si>
    <t>企业35</t>
  </si>
  <si>
    <t>企业36</t>
  </si>
  <si>
    <t>企业37</t>
  </si>
  <si>
    <t>企业38</t>
  </si>
  <si>
    <t>企业39</t>
  </si>
  <si>
    <t>能耗费</t>
  </si>
  <si>
    <t>租金、物业合计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</si>
</sst>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7"/>
  <sheetViews>
    <sheetView tabSelected="1" zoomScale="90" zoomScaleNormal="90" workbookViewId="0">
      <pane ySplit="1" topLeftCell="A2" activePane="bottomLeft" state="frozen"/>
      <selection/>
      <selection pane="bottomLeft" activeCell="R3" sqref="R3"/>
    </sheetView>
  </sheetViews>
  <sheetFormatPr defaultColWidth="9" defaultRowHeight="14.4"/>
  <cols>
    <col min="1" max="1" width="5.5" style="2" customWidth="1"/>
    <col min="2" max="2" width="31.6018518518519" style="3" customWidth="1"/>
    <col min="3" max="3" width="16.25" style="4" customWidth="1"/>
    <col min="4" max="4" width="15.5462962962963" style="2" customWidth="1"/>
    <col min="5" max="5" width="12.5" style="2" hidden="1" customWidth="1"/>
    <col min="6" max="6" width="14.6296296296296" style="2" hidden="1" customWidth="1"/>
    <col min="7" max="7" width="55.3796296296296" style="2" hidden="1" customWidth="1"/>
    <col min="8" max="8" width="14.8796296296296" style="5" hidden="1" customWidth="1"/>
    <col min="9" max="9" width="20.75" style="2" hidden="1" customWidth="1"/>
    <col min="10" max="10" width="15.3796296296296" style="2" hidden="1" customWidth="1"/>
    <col min="11" max="11" width="29.25" style="2" hidden="1" customWidth="1"/>
    <col min="12" max="12" width="20.2777777777778" style="4" hidden="1" customWidth="1"/>
    <col min="13" max="13" width="9.58333333333333" style="2" hidden="1" customWidth="1"/>
    <col min="14" max="14" width="23.8796296296296" style="2" hidden="1" customWidth="1"/>
    <col min="15" max="15" width="14.4444444444444" style="2"/>
    <col min="16" max="16" width="14.4444444444444" style="2" hidden="1" customWidth="1"/>
    <col min="17" max="16384" width="9" style="2"/>
  </cols>
  <sheetData>
    <row r="1" ht="69" customHeight="1" spans="1:16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78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8" t="s">
        <v>14</v>
      </c>
      <c r="O2" s="9" t="s">
        <v>15</v>
      </c>
      <c r="P2" s="9" t="s">
        <v>16</v>
      </c>
    </row>
    <row r="3" ht="36" customHeight="1" spans="1:16">
      <c r="A3" s="10">
        <v>1</v>
      </c>
      <c r="B3" s="11" t="s">
        <v>17</v>
      </c>
      <c r="C3" s="12" t="s">
        <v>18</v>
      </c>
      <c r="D3" s="11">
        <v>807480</v>
      </c>
      <c r="E3" s="13"/>
      <c r="F3" s="13"/>
      <c r="G3" s="13"/>
      <c r="H3" s="13"/>
      <c r="I3" s="13"/>
      <c r="J3" s="13"/>
      <c r="K3" s="28" t="s">
        <v>19</v>
      </c>
      <c r="L3" s="27" t="s">
        <v>20</v>
      </c>
      <c r="M3" s="17"/>
      <c r="N3" s="17" t="s">
        <v>21</v>
      </c>
      <c r="O3" s="17">
        <f t="shared" ref="O3:O7" si="0">D3*0.04*3</f>
        <v>96897.6</v>
      </c>
      <c r="P3" s="17">
        <f t="shared" ref="P3:P7" si="1">D3*0.06*3</f>
        <v>145346.4</v>
      </c>
    </row>
    <row r="4" ht="36" customHeight="1" spans="1:16">
      <c r="A4" s="10">
        <v>2</v>
      </c>
      <c r="B4" s="11" t="s">
        <v>22</v>
      </c>
      <c r="C4" s="12" t="s">
        <v>18</v>
      </c>
      <c r="D4" s="11">
        <v>468536</v>
      </c>
      <c r="E4" s="13"/>
      <c r="F4" s="13"/>
      <c r="G4" s="13"/>
      <c r="H4" s="13"/>
      <c r="I4" s="13"/>
      <c r="J4" s="13"/>
      <c r="K4" s="28" t="s">
        <v>19</v>
      </c>
      <c r="L4" s="27" t="s">
        <v>20</v>
      </c>
      <c r="M4" s="17"/>
      <c r="N4" s="17" t="s">
        <v>21</v>
      </c>
      <c r="O4" s="17">
        <f>D4*0.06*3</f>
        <v>84336.48</v>
      </c>
      <c r="P4" s="17">
        <f>D4*0.08*3</f>
        <v>112448.64</v>
      </c>
    </row>
    <row r="5" ht="26" customHeight="1" spans="1:16">
      <c r="A5" s="10">
        <v>3</v>
      </c>
      <c r="B5" s="14" t="s">
        <v>23</v>
      </c>
      <c r="C5" s="11" t="s">
        <v>24</v>
      </c>
      <c r="D5" s="15">
        <v>3730042</v>
      </c>
      <c r="E5" s="13"/>
      <c r="F5" s="13"/>
      <c r="G5" s="13"/>
      <c r="H5" s="13"/>
      <c r="I5" s="13"/>
      <c r="J5" s="13"/>
      <c r="K5" s="28" t="s">
        <v>19</v>
      </c>
      <c r="L5" s="27" t="s">
        <v>20</v>
      </c>
      <c r="M5" s="17"/>
      <c r="N5" s="17" t="s">
        <v>21</v>
      </c>
      <c r="O5" s="17">
        <f t="shared" si="0"/>
        <v>447605.04</v>
      </c>
      <c r="P5" s="17">
        <f t="shared" si="1"/>
        <v>671407.56</v>
      </c>
    </row>
    <row r="6" ht="26" customHeight="1" spans="1:16">
      <c r="A6" s="10"/>
      <c r="B6" s="16"/>
      <c r="C6" s="11" t="s">
        <v>25</v>
      </c>
      <c r="D6" s="15">
        <v>805493</v>
      </c>
      <c r="E6" s="13"/>
      <c r="F6" s="13"/>
      <c r="G6" s="13"/>
      <c r="H6" s="13"/>
      <c r="I6" s="13"/>
      <c r="J6" s="13"/>
      <c r="K6" s="28"/>
      <c r="L6" s="27"/>
      <c r="M6" s="17"/>
      <c r="N6" s="17"/>
      <c r="O6" s="17">
        <f t="shared" si="0"/>
        <v>96659.16</v>
      </c>
      <c r="P6" s="17">
        <f t="shared" si="1"/>
        <v>144988.74</v>
      </c>
    </row>
    <row r="7" ht="25" customHeight="1" spans="1:16">
      <c r="A7" s="10">
        <v>4</v>
      </c>
      <c r="B7" s="11" t="s">
        <v>26</v>
      </c>
      <c r="C7" s="12" t="s">
        <v>18</v>
      </c>
      <c r="D7" s="10">
        <v>674606</v>
      </c>
      <c r="E7" s="17"/>
      <c r="F7" s="17"/>
      <c r="G7" s="17"/>
      <c r="H7" s="17"/>
      <c r="I7" s="17"/>
      <c r="J7" s="17"/>
      <c r="K7" s="17" t="s">
        <v>27</v>
      </c>
      <c r="L7" s="27" t="s">
        <v>20</v>
      </c>
      <c r="M7" s="17"/>
      <c r="N7" s="17" t="s">
        <v>21</v>
      </c>
      <c r="O7" s="17">
        <f t="shared" si="0"/>
        <v>80952.72</v>
      </c>
      <c r="P7" s="17">
        <f t="shared" si="1"/>
        <v>121429.08</v>
      </c>
    </row>
    <row r="8" ht="25" customHeight="1" spans="1:16">
      <c r="A8" s="10"/>
      <c r="B8" s="11"/>
      <c r="C8" s="12" t="s">
        <v>28</v>
      </c>
      <c r="D8" s="10">
        <v>46987</v>
      </c>
      <c r="E8" s="17"/>
      <c r="F8" s="17"/>
      <c r="G8" s="17"/>
      <c r="H8" s="17"/>
      <c r="I8" s="17"/>
      <c r="J8" s="17"/>
      <c r="K8" s="17"/>
      <c r="L8" s="27"/>
      <c r="M8" s="17"/>
      <c r="N8" s="17"/>
      <c r="O8" s="17">
        <f>3000*3</f>
        <v>9000</v>
      </c>
      <c r="P8" s="17">
        <f>3*10000</f>
        <v>30000</v>
      </c>
    </row>
    <row r="9" ht="25" customHeight="1" spans="1:16">
      <c r="A9" s="10">
        <v>5</v>
      </c>
      <c r="B9" s="11" t="s">
        <v>29</v>
      </c>
      <c r="C9" s="12" t="s">
        <v>30</v>
      </c>
      <c r="D9" s="10">
        <v>1767407</v>
      </c>
      <c r="E9" s="13"/>
      <c r="F9" s="13"/>
      <c r="G9" s="13"/>
      <c r="H9" s="13"/>
      <c r="I9" s="13"/>
      <c r="J9" s="13"/>
      <c r="K9" s="27" t="s">
        <v>27</v>
      </c>
      <c r="L9" s="27" t="s">
        <v>20</v>
      </c>
      <c r="M9" s="13"/>
      <c r="N9" s="13" t="s">
        <v>21</v>
      </c>
      <c r="O9" s="17">
        <f t="shared" ref="O9:O13" si="2">D9*0.04*3</f>
        <v>212088.84</v>
      </c>
      <c r="P9" s="17">
        <f t="shared" ref="P9:P13" si="3">D9*0.06*3</f>
        <v>318133.26</v>
      </c>
    </row>
    <row r="10" ht="25" customHeight="1" spans="1:16">
      <c r="A10" s="10"/>
      <c r="B10" s="11"/>
      <c r="C10" s="12" t="s">
        <v>31</v>
      </c>
      <c r="D10" s="10">
        <v>503309</v>
      </c>
      <c r="E10" s="10"/>
      <c r="F10" s="13"/>
      <c r="G10" s="13"/>
      <c r="H10" s="13"/>
      <c r="I10" s="13"/>
      <c r="J10" s="13"/>
      <c r="K10" s="27"/>
      <c r="L10" s="27"/>
      <c r="M10" s="13"/>
      <c r="N10" s="13"/>
      <c r="O10" s="17">
        <f t="shared" si="2"/>
        <v>60397.08</v>
      </c>
      <c r="P10" s="17">
        <f t="shared" si="3"/>
        <v>90595.62</v>
      </c>
    </row>
    <row r="11" ht="25" customHeight="1" spans="1:16">
      <c r="A11" s="10">
        <v>6</v>
      </c>
      <c r="B11" s="11" t="s">
        <v>32</v>
      </c>
      <c r="C11" s="18" t="s">
        <v>33</v>
      </c>
      <c r="D11" s="10">
        <v>154108</v>
      </c>
      <c r="E11" s="13"/>
      <c r="F11" s="13"/>
      <c r="G11" s="13"/>
      <c r="H11" s="13"/>
      <c r="I11" s="13"/>
      <c r="J11" s="13"/>
      <c r="K11" s="27" t="s">
        <v>27</v>
      </c>
      <c r="L11" s="27" t="s">
        <v>20</v>
      </c>
      <c r="M11" s="13"/>
      <c r="N11" s="13" t="s">
        <v>21</v>
      </c>
      <c r="O11" s="17">
        <f t="shared" ref="O11:O15" si="4">D11*0.06*3</f>
        <v>27739.44</v>
      </c>
      <c r="P11" s="17">
        <f t="shared" ref="P11:P15" si="5">D11*0.08*3</f>
        <v>36985.92</v>
      </c>
    </row>
    <row r="12" ht="25" customHeight="1" spans="1:16">
      <c r="A12" s="10"/>
      <c r="B12" s="11"/>
      <c r="C12" s="18" t="s">
        <v>34</v>
      </c>
      <c r="D12" s="10">
        <v>6773</v>
      </c>
      <c r="E12" s="10"/>
      <c r="F12" s="13"/>
      <c r="G12" s="13"/>
      <c r="H12" s="13"/>
      <c r="I12" s="13"/>
      <c r="J12" s="13"/>
      <c r="K12" s="27"/>
      <c r="L12" s="27"/>
      <c r="M12" s="13"/>
      <c r="N12" s="13"/>
      <c r="O12" s="17">
        <f>3000*3</f>
        <v>9000</v>
      </c>
      <c r="P12" s="17">
        <f>3*10000</f>
        <v>30000</v>
      </c>
    </row>
    <row r="13" ht="32" customHeight="1" spans="1:16">
      <c r="A13" s="19">
        <v>7</v>
      </c>
      <c r="B13" s="11" t="s">
        <v>35</v>
      </c>
      <c r="C13" s="12" t="s">
        <v>18</v>
      </c>
      <c r="D13" s="10">
        <v>1434764</v>
      </c>
      <c r="E13" s="13"/>
      <c r="F13" s="13"/>
      <c r="G13" s="13"/>
      <c r="H13" s="13"/>
      <c r="I13" s="13"/>
      <c r="J13" s="13"/>
      <c r="K13" s="27" t="s">
        <v>19</v>
      </c>
      <c r="L13" s="27" t="s">
        <v>20</v>
      </c>
      <c r="M13" s="13"/>
      <c r="N13" s="13" t="s">
        <v>21</v>
      </c>
      <c r="O13" s="17">
        <f t="shared" si="2"/>
        <v>172171.68</v>
      </c>
      <c r="P13" s="17">
        <f t="shared" si="3"/>
        <v>258257.52</v>
      </c>
    </row>
    <row r="14" ht="34" customHeight="1" spans="1:16">
      <c r="A14" s="19">
        <v>8</v>
      </c>
      <c r="B14" s="11" t="s">
        <v>36</v>
      </c>
      <c r="C14" s="12" t="s">
        <v>18</v>
      </c>
      <c r="D14" s="10">
        <v>133454</v>
      </c>
      <c r="E14" s="13"/>
      <c r="F14" s="13"/>
      <c r="G14" s="13"/>
      <c r="H14" s="13"/>
      <c r="I14" s="13"/>
      <c r="J14" s="13"/>
      <c r="K14" s="27" t="s">
        <v>19</v>
      </c>
      <c r="L14" s="27" t="s">
        <v>20</v>
      </c>
      <c r="M14" s="13"/>
      <c r="N14" s="13" t="s">
        <v>21</v>
      </c>
      <c r="O14" s="17">
        <f t="shared" si="4"/>
        <v>24021.72</v>
      </c>
      <c r="P14" s="17">
        <f t="shared" si="5"/>
        <v>32028.96</v>
      </c>
    </row>
    <row r="15" ht="25" customHeight="1" spans="1:16">
      <c r="A15" s="19">
        <v>9</v>
      </c>
      <c r="B15" s="11" t="s">
        <v>37</v>
      </c>
      <c r="C15" s="11" t="s">
        <v>38</v>
      </c>
      <c r="D15" s="10">
        <v>249889</v>
      </c>
      <c r="E15" s="13"/>
      <c r="F15" s="13"/>
      <c r="G15" s="13"/>
      <c r="H15" s="13"/>
      <c r="I15" s="13"/>
      <c r="J15" s="13"/>
      <c r="K15" s="13" t="s">
        <v>39</v>
      </c>
      <c r="L15" s="27" t="s">
        <v>20</v>
      </c>
      <c r="M15" s="13"/>
      <c r="N15" s="13" t="s">
        <v>21</v>
      </c>
      <c r="O15" s="17">
        <f t="shared" si="4"/>
        <v>44980.02</v>
      </c>
      <c r="P15" s="17">
        <f t="shared" si="5"/>
        <v>59973.36</v>
      </c>
    </row>
    <row r="16" ht="25" customHeight="1" spans="1:16">
      <c r="A16" s="19"/>
      <c r="B16" s="11"/>
      <c r="C16" s="11" t="s">
        <v>25</v>
      </c>
      <c r="D16" s="10">
        <v>36611</v>
      </c>
      <c r="E16" s="10"/>
      <c r="F16" s="10"/>
      <c r="G16" s="13"/>
      <c r="H16" s="13"/>
      <c r="I16" s="13"/>
      <c r="J16" s="13"/>
      <c r="K16" s="13"/>
      <c r="L16" s="27"/>
      <c r="M16" s="13"/>
      <c r="N16" s="13"/>
      <c r="O16" s="17">
        <f t="shared" ref="O16:O21" si="6">3000*3</f>
        <v>9000</v>
      </c>
      <c r="P16" s="17">
        <f t="shared" ref="P16:P21" si="7">3*10000</f>
        <v>30000</v>
      </c>
    </row>
    <row r="17" ht="25" customHeight="1" spans="1:16">
      <c r="A17" s="19"/>
      <c r="B17" s="11"/>
      <c r="C17" s="11" t="s">
        <v>40</v>
      </c>
      <c r="D17" s="10">
        <v>127914</v>
      </c>
      <c r="E17" s="10"/>
      <c r="F17" s="10"/>
      <c r="G17" s="13"/>
      <c r="H17" s="13"/>
      <c r="I17" s="13"/>
      <c r="J17" s="13"/>
      <c r="K17" s="13"/>
      <c r="L17" s="27"/>
      <c r="M17" s="13"/>
      <c r="N17" s="13"/>
      <c r="O17" s="17">
        <f>D17*0.06*3</f>
        <v>23024.52</v>
      </c>
      <c r="P17" s="17">
        <f>D17*0.08*3</f>
        <v>30699.36</v>
      </c>
    </row>
    <row r="18" ht="25" customHeight="1" spans="1:16">
      <c r="A18" s="19">
        <v>10</v>
      </c>
      <c r="B18" s="11" t="s">
        <v>41</v>
      </c>
      <c r="C18" s="11" t="s">
        <v>30</v>
      </c>
      <c r="D18" s="10">
        <v>565054</v>
      </c>
      <c r="E18" s="13"/>
      <c r="F18" s="13"/>
      <c r="G18" s="13"/>
      <c r="H18" s="13"/>
      <c r="I18" s="13"/>
      <c r="J18" s="13"/>
      <c r="K18" s="27" t="s">
        <v>27</v>
      </c>
      <c r="L18" s="27" t="s">
        <v>20</v>
      </c>
      <c r="M18" s="13"/>
      <c r="N18" s="13" t="s">
        <v>21</v>
      </c>
      <c r="O18" s="17">
        <f>D18*0.04</f>
        <v>22602.16</v>
      </c>
      <c r="P18" s="17">
        <f>D18*0.06*3</f>
        <v>101709.72</v>
      </c>
    </row>
    <row r="19" ht="25" customHeight="1" spans="1:16">
      <c r="A19" s="19"/>
      <c r="B19" s="11"/>
      <c r="C19" s="11" t="s">
        <v>31</v>
      </c>
      <c r="D19" s="10">
        <v>45434</v>
      </c>
      <c r="E19" s="10"/>
      <c r="F19" s="13"/>
      <c r="G19" s="13"/>
      <c r="H19" s="13"/>
      <c r="I19" s="13"/>
      <c r="J19" s="13"/>
      <c r="K19" s="27"/>
      <c r="L19" s="27"/>
      <c r="M19" s="13"/>
      <c r="N19" s="13"/>
      <c r="O19" s="17">
        <f t="shared" si="6"/>
        <v>9000</v>
      </c>
      <c r="P19" s="17">
        <f t="shared" si="7"/>
        <v>30000</v>
      </c>
    </row>
    <row r="20" ht="25" customHeight="1" spans="1:16">
      <c r="A20" s="19">
        <v>11</v>
      </c>
      <c r="B20" s="11" t="s">
        <v>42</v>
      </c>
      <c r="C20" s="11" t="s">
        <v>30</v>
      </c>
      <c r="D20" s="10">
        <v>496320</v>
      </c>
      <c r="E20" s="13"/>
      <c r="F20" s="13"/>
      <c r="G20" s="13"/>
      <c r="H20" s="13"/>
      <c r="I20" s="13"/>
      <c r="J20" s="13"/>
      <c r="K20" s="13" t="s">
        <v>19</v>
      </c>
      <c r="L20" s="27" t="s">
        <v>20</v>
      </c>
      <c r="M20" s="13"/>
      <c r="N20" s="13" t="s">
        <v>21</v>
      </c>
      <c r="O20" s="17">
        <f>D20*0.06*3</f>
        <v>89337.6</v>
      </c>
      <c r="P20" s="17">
        <f>D20*0.08*3</f>
        <v>119116.8</v>
      </c>
    </row>
    <row r="21" ht="25" customHeight="1" spans="1:16">
      <c r="A21" s="19"/>
      <c r="B21" s="11"/>
      <c r="C21" s="11" t="s">
        <v>31</v>
      </c>
      <c r="D21" s="10">
        <v>57000</v>
      </c>
      <c r="E21" s="10"/>
      <c r="F21" s="13"/>
      <c r="G21" s="13"/>
      <c r="H21" s="13"/>
      <c r="I21" s="13"/>
      <c r="J21" s="13"/>
      <c r="K21" s="13"/>
      <c r="L21" s="27"/>
      <c r="M21" s="13"/>
      <c r="N21" s="13"/>
      <c r="O21" s="17">
        <f t="shared" si="6"/>
        <v>9000</v>
      </c>
      <c r="P21" s="17">
        <f t="shared" si="7"/>
        <v>30000</v>
      </c>
    </row>
    <row r="22" ht="25" customHeight="1" spans="1:16">
      <c r="A22" s="10">
        <v>12</v>
      </c>
      <c r="B22" s="11" t="s">
        <v>43</v>
      </c>
      <c r="C22" s="11" t="s">
        <v>30</v>
      </c>
      <c r="D22" s="20">
        <v>555879</v>
      </c>
      <c r="E22" s="13"/>
      <c r="F22" s="13"/>
      <c r="G22" s="13"/>
      <c r="H22" s="13"/>
      <c r="I22" s="13"/>
      <c r="J22" s="13"/>
      <c r="K22" s="13" t="s">
        <v>19</v>
      </c>
      <c r="L22" s="27" t="s">
        <v>20</v>
      </c>
      <c r="M22" s="13"/>
      <c r="N22" s="13" t="s">
        <v>21</v>
      </c>
      <c r="O22" s="17">
        <f>D22*0.04*3</f>
        <v>66705.48</v>
      </c>
      <c r="P22" s="17">
        <f>D22*0.06*3</f>
        <v>100058.22</v>
      </c>
    </row>
    <row r="23" ht="25" customHeight="1" spans="1:16">
      <c r="A23" s="10"/>
      <c r="B23" s="11"/>
      <c r="C23" s="11" t="s">
        <v>31</v>
      </c>
      <c r="D23" s="20">
        <v>136599</v>
      </c>
      <c r="E23" s="20"/>
      <c r="F23" s="13"/>
      <c r="G23" s="13"/>
      <c r="H23" s="13"/>
      <c r="I23" s="13"/>
      <c r="J23" s="13"/>
      <c r="K23" s="13"/>
      <c r="L23" s="27"/>
      <c r="M23" s="13"/>
      <c r="N23" s="13"/>
      <c r="O23" s="17">
        <f>D23*0.06*3</f>
        <v>24587.82</v>
      </c>
      <c r="P23" s="17">
        <f>D23*0.08*3</f>
        <v>32783.76</v>
      </c>
    </row>
    <row r="24" ht="25" customHeight="1" spans="1:16">
      <c r="A24" s="10">
        <v>13</v>
      </c>
      <c r="B24" s="11" t="s">
        <v>44</v>
      </c>
      <c r="C24" s="11" t="s">
        <v>38</v>
      </c>
      <c r="D24" s="10">
        <v>31500</v>
      </c>
      <c r="E24" s="13"/>
      <c r="F24" s="13"/>
      <c r="G24" s="13"/>
      <c r="H24" s="13"/>
      <c r="I24" s="13"/>
      <c r="J24" s="13"/>
      <c r="K24" s="13" t="s">
        <v>39</v>
      </c>
      <c r="L24" s="27" t="s">
        <v>20</v>
      </c>
      <c r="M24" s="13"/>
      <c r="N24" s="13" t="s">
        <v>21</v>
      </c>
      <c r="O24" s="17">
        <f t="shared" ref="O24:O30" si="8">3000*3</f>
        <v>9000</v>
      </c>
      <c r="P24" s="17">
        <f t="shared" ref="P24:P30" si="9">3*10000</f>
        <v>30000</v>
      </c>
    </row>
    <row r="25" ht="25" customHeight="1" spans="1:16">
      <c r="A25" s="10"/>
      <c r="B25" s="11"/>
      <c r="C25" s="11" t="s">
        <v>40</v>
      </c>
      <c r="D25" s="10">
        <v>12238</v>
      </c>
      <c r="E25" s="13"/>
      <c r="F25" s="13"/>
      <c r="G25" s="13"/>
      <c r="H25" s="13"/>
      <c r="I25" s="13"/>
      <c r="J25" s="13"/>
      <c r="K25" s="13"/>
      <c r="L25" s="27"/>
      <c r="M25" s="13"/>
      <c r="N25" s="13"/>
      <c r="O25" s="17">
        <f t="shared" si="8"/>
        <v>9000</v>
      </c>
      <c r="P25" s="17">
        <f t="shared" si="9"/>
        <v>30000</v>
      </c>
    </row>
    <row r="26" s="2" customFormat="1" ht="35" customHeight="1" spans="1:16">
      <c r="A26" s="13">
        <v>14</v>
      </c>
      <c r="B26" s="11" t="s">
        <v>45</v>
      </c>
      <c r="C26" s="11" t="s">
        <v>18</v>
      </c>
      <c r="D26" s="11">
        <v>2269228</v>
      </c>
      <c r="E26" s="13"/>
      <c r="F26" s="13"/>
      <c r="G26" s="13"/>
      <c r="H26" s="13"/>
      <c r="I26" s="13"/>
      <c r="J26" s="13"/>
      <c r="K26" s="13" t="s">
        <v>39</v>
      </c>
      <c r="L26" s="27" t="s">
        <v>20</v>
      </c>
      <c r="M26" s="13"/>
      <c r="N26" s="13" t="s">
        <v>21</v>
      </c>
      <c r="O26" s="17">
        <f>D26*0.04*3</f>
        <v>272307.36</v>
      </c>
      <c r="P26" s="17">
        <f>D26*0.06*3</f>
        <v>408461.04</v>
      </c>
    </row>
    <row r="27" s="2" customFormat="1" ht="27" customHeight="1" spans="1:16">
      <c r="A27" s="13">
        <v>15</v>
      </c>
      <c r="B27" s="21" t="s">
        <v>46</v>
      </c>
      <c r="C27" s="11" t="s">
        <v>18</v>
      </c>
      <c r="D27" s="10">
        <v>461455</v>
      </c>
      <c r="E27" s="13"/>
      <c r="F27" s="13"/>
      <c r="G27" s="13"/>
      <c r="H27" s="13"/>
      <c r="I27" s="13"/>
      <c r="J27" s="13"/>
      <c r="K27" s="13" t="s">
        <v>39</v>
      </c>
      <c r="L27" s="27" t="s">
        <v>20</v>
      </c>
      <c r="M27" s="13"/>
      <c r="N27" s="13" t="s">
        <v>21</v>
      </c>
      <c r="O27" s="17">
        <f>D27*0.06*3</f>
        <v>83061.9</v>
      </c>
      <c r="P27" s="17">
        <f>D27*0.08</f>
        <v>36916.4</v>
      </c>
    </row>
    <row r="28" s="2" customFormat="1" ht="27" customHeight="1" spans="1:16">
      <c r="A28" s="13"/>
      <c r="B28" s="21"/>
      <c r="C28" s="11" t="s">
        <v>47</v>
      </c>
      <c r="D28" s="10">
        <v>11269</v>
      </c>
      <c r="E28" s="13"/>
      <c r="F28" s="13"/>
      <c r="G28" s="13"/>
      <c r="H28" s="13"/>
      <c r="I28" s="13"/>
      <c r="J28" s="13"/>
      <c r="K28" s="13"/>
      <c r="L28" s="27"/>
      <c r="M28" s="13"/>
      <c r="N28" s="13"/>
      <c r="O28" s="17">
        <f t="shared" si="8"/>
        <v>9000</v>
      </c>
      <c r="P28" s="17">
        <f t="shared" si="9"/>
        <v>30000</v>
      </c>
    </row>
    <row r="29" s="2" customFormat="1" ht="27" customHeight="1" spans="1:16">
      <c r="A29" s="13"/>
      <c r="B29" s="21"/>
      <c r="C29" s="11" t="s">
        <v>28</v>
      </c>
      <c r="D29" s="10">
        <v>16288</v>
      </c>
      <c r="E29" s="13"/>
      <c r="F29" s="13"/>
      <c r="G29" s="13"/>
      <c r="H29" s="13"/>
      <c r="I29" s="13"/>
      <c r="J29" s="13"/>
      <c r="K29" s="13"/>
      <c r="L29" s="27"/>
      <c r="M29" s="13"/>
      <c r="N29" s="13"/>
      <c r="O29" s="17">
        <f t="shared" si="8"/>
        <v>9000</v>
      </c>
      <c r="P29" s="17">
        <f t="shared" si="9"/>
        <v>30000</v>
      </c>
    </row>
    <row r="30" s="2" customFormat="1" ht="27" customHeight="1" spans="1:16">
      <c r="A30" s="13"/>
      <c r="B30" s="21"/>
      <c r="C30" s="11" t="s">
        <v>48</v>
      </c>
      <c r="D30" s="10">
        <v>4315</v>
      </c>
      <c r="E30" s="13"/>
      <c r="F30" s="13"/>
      <c r="G30" s="13"/>
      <c r="H30" s="13"/>
      <c r="I30" s="13"/>
      <c r="J30" s="13"/>
      <c r="K30" s="13"/>
      <c r="L30" s="27"/>
      <c r="M30" s="13"/>
      <c r="N30" s="13"/>
      <c r="O30" s="17">
        <f t="shared" si="8"/>
        <v>9000</v>
      </c>
      <c r="P30" s="17">
        <f t="shared" si="9"/>
        <v>30000</v>
      </c>
    </row>
    <row r="31" ht="25" customHeight="1" spans="1:16">
      <c r="A31" s="19">
        <v>16</v>
      </c>
      <c r="B31" s="11" t="s">
        <v>49</v>
      </c>
      <c r="C31" s="11" t="s">
        <v>28</v>
      </c>
      <c r="D31" s="11">
        <v>151766.38</v>
      </c>
      <c r="E31" s="13"/>
      <c r="F31" s="13"/>
      <c r="G31" s="13"/>
      <c r="H31" s="13"/>
      <c r="I31" s="13"/>
      <c r="J31" s="13"/>
      <c r="K31" s="13" t="s">
        <v>39</v>
      </c>
      <c r="L31" s="27" t="s">
        <v>20</v>
      </c>
      <c r="M31" s="13"/>
      <c r="N31" s="13" t="s">
        <v>21</v>
      </c>
      <c r="O31" s="17">
        <f t="shared" ref="O31:O36" si="10">D31*0.06*3</f>
        <v>27317.9484</v>
      </c>
      <c r="P31" s="17">
        <f t="shared" ref="P31:P36" si="11">D31*0.08*3</f>
        <v>36423.9312</v>
      </c>
    </row>
    <row r="32" ht="25" customHeight="1" spans="1:16">
      <c r="A32" s="19"/>
      <c r="B32" s="11"/>
      <c r="C32" s="11" t="s">
        <v>48</v>
      </c>
      <c r="D32" s="11">
        <v>52455.29</v>
      </c>
      <c r="E32" s="11"/>
      <c r="F32" s="13"/>
      <c r="G32" s="13"/>
      <c r="H32" s="13"/>
      <c r="I32" s="13"/>
      <c r="J32" s="13"/>
      <c r="K32" s="13"/>
      <c r="L32" s="27"/>
      <c r="M32" s="13"/>
      <c r="N32" s="13"/>
      <c r="O32" s="17">
        <f t="shared" ref="O32:O34" si="12">3000*3</f>
        <v>9000</v>
      </c>
      <c r="P32" s="17">
        <f t="shared" ref="P32:P34" si="13">3*10000</f>
        <v>30000</v>
      </c>
    </row>
    <row r="33" ht="25" customHeight="1" spans="1:16">
      <c r="A33" s="19">
        <v>17</v>
      </c>
      <c r="B33" s="11" t="s">
        <v>50</v>
      </c>
      <c r="C33" s="11" t="s">
        <v>28</v>
      </c>
      <c r="D33" s="11">
        <v>4872.43</v>
      </c>
      <c r="E33" s="13"/>
      <c r="F33" s="13"/>
      <c r="G33" s="13"/>
      <c r="H33" s="13"/>
      <c r="I33" s="13"/>
      <c r="J33" s="13"/>
      <c r="K33" s="13" t="s">
        <v>39</v>
      </c>
      <c r="L33" s="27" t="s">
        <v>20</v>
      </c>
      <c r="M33" s="13"/>
      <c r="N33" s="13" t="s">
        <v>21</v>
      </c>
      <c r="O33" s="17">
        <f t="shared" si="12"/>
        <v>9000</v>
      </c>
      <c r="P33" s="17">
        <f t="shared" si="13"/>
        <v>30000</v>
      </c>
    </row>
    <row r="34" ht="25" customHeight="1" spans="1:16">
      <c r="A34" s="19"/>
      <c r="B34" s="11"/>
      <c r="C34" s="11" t="s">
        <v>48</v>
      </c>
      <c r="D34" s="11">
        <v>7024.7</v>
      </c>
      <c r="E34" s="11"/>
      <c r="F34" s="13"/>
      <c r="G34" s="13"/>
      <c r="H34" s="13"/>
      <c r="I34" s="13"/>
      <c r="J34" s="13"/>
      <c r="K34" s="13"/>
      <c r="L34" s="27"/>
      <c r="M34" s="13"/>
      <c r="N34" s="13"/>
      <c r="O34" s="17">
        <f t="shared" si="12"/>
        <v>9000</v>
      </c>
      <c r="P34" s="17">
        <f t="shared" si="13"/>
        <v>30000</v>
      </c>
    </row>
    <row r="35" ht="25" customHeight="1" spans="1:16">
      <c r="A35" s="19">
        <v>18</v>
      </c>
      <c r="B35" s="11" t="s">
        <v>51</v>
      </c>
      <c r="C35" s="12" t="s">
        <v>18</v>
      </c>
      <c r="D35" s="10">
        <v>334574</v>
      </c>
      <c r="E35" s="13"/>
      <c r="F35" s="13"/>
      <c r="G35" s="13"/>
      <c r="H35" s="13"/>
      <c r="I35" s="13"/>
      <c r="J35" s="13"/>
      <c r="K35" s="13" t="s">
        <v>19</v>
      </c>
      <c r="L35" s="27" t="s">
        <v>20</v>
      </c>
      <c r="M35" s="13"/>
      <c r="N35" s="13" t="s">
        <v>21</v>
      </c>
      <c r="O35" s="17">
        <f t="shared" si="10"/>
        <v>60223.32</v>
      </c>
      <c r="P35" s="17">
        <f t="shared" si="11"/>
        <v>80297.76</v>
      </c>
    </row>
    <row r="36" s="2" customFormat="1" ht="34" customHeight="1" spans="1:16">
      <c r="A36" s="19">
        <v>19</v>
      </c>
      <c r="B36" s="11" t="s">
        <v>52</v>
      </c>
      <c r="C36" s="11" t="s">
        <v>18</v>
      </c>
      <c r="D36" s="10">
        <v>420200</v>
      </c>
      <c r="E36" s="13"/>
      <c r="F36" s="13"/>
      <c r="G36" s="13"/>
      <c r="H36" s="13"/>
      <c r="I36" s="13"/>
      <c r="J36" s="13"/>
      <c r="K36" s="13" t="s">
        <v>19</v>
      </c>
      <c r="L36" s="27" t="s">
        <v>20</v>
      </c>
      <c r="M36" s="13"/>
      <c r="N36" s="13" t="s">
        <v>21</v>
      </c>
      <c r="O36" s="17">
        <f t="shared" si="10"/>
        <v>75636</v>
      </c>
      <c r="P36" s="17">
        <f t="shared" si="11"/>
        <v>100848</v>
      </c>
    </row>
    <row r="37" s="2" customFormat="1" ht="31" customHeight="1" spans="1:16">
      <c r="A37" s="19">
        <v>20</v>
      </c>
      <c r="B37" s="11" t="s">
        <v>53</v>
      </c>
      <c r="C37" s="11" t="s">
        <v>18</v>
      </c>
      <c r="D37" s="11">
        <v>82925</v>
      </c>
      <c r="E37" s="13"/>
      <c r="F37" s="13"/>
      <c r="G37" s="13"/>
      <c r="H37" s="13"/>
      <c r="I37" s="13"/>
      <c r="J37" s="13"/>
      <c r="K37" s="13" t="s">
        <v>19</v>
      </c>
      <c r="L37" s="27" t="s">
        <v>20</v>
      </c>
      <c r="M37" s="13"/>
      <c r="N37" s="13" t="s">
        <v>21</v>
      </c>
      <c r="O37" s="17">
        <f t="shared" ref="O37:O46" si="14">3000*3</f>
        <v>9000</v>
      </c>
      <c r="P37" s="17">
        <f t="shared" ref="P37:P46" si="15">3*10000</f>
        <v>30000</v>
      </c>
    </row>
    <row r="38" s="2" customFormat="1" ht="31" customHeight="1" spans="1:16">
      <c r="A38" s="19">
        <v>21</v>
      </c>
      <c r="B38" s="11" t="s">
        <v>54</v>
      </c>
      <c r="C38" s="11" t="s">
        <v>28</v>
      </c>
      <c r="D38" s="11">
        <v>197948</v>
      </c>
      <c r="E38" s="13"/>
      <c r="F38" s="13"/>
      <c r="G38" s="13"/>
      <c r="H38" s="13"/>
      <c r="I38" s="13"/>
      <c r="J38" s="13"/>
      <c r="K38" s="8" t="s">
        <v>19</v>
      </c>
      <c r="L38" s="27" t="s">
        <v>20</v>
      </c>
      <c r="M38" s="13"/>
      <c r="N38" s="13" t="s">
        <v>21</v>
      </c>
      <c r="O38" s="17">
        <f>D38*0.06*3</f>
        <v>35630.64</v>
      </c>
      <c r="P38" s="17">
        <f>D38*0.08*3</f>
        <v>47507.52</v>
      </c>
    </row>
    <row r="39" s="2" customFormat="1" ht="31" customHeight="1" spans="1:16">
      <c r="A39" s="19"/>
      <c r="B39" s="11"/>
      <c r="C39" s="11" t="s">
        <v>48</v>
      </c>
      <c r="D39" s="11">
        <v>36000</v>
      </c>
      <c r="E39" s="13"/>
      <c r="F39" s="13"/>
      <c r="G39" s="13"/>
      <c r="H39" s="13"/>
      <c r="I39" s="13"/>
      <c r="J39" s="13"/>
      <c r="K39" s="8"/>
      <c r="L39" s="27"/>
      <c r="M39" s="13"/>
      <c r="N39" s="13"/>
      <c r="O39" s="17">
        <f t="shared" si="14"/>
        <v>9000</v>
      </c>
      <c r="P39" s="17">
        <f t="shared" si="15"/>
        <v>30000</v>
      </c>
    </row>
    <row r="40" s="2" customFormat="1" ht="31" customHeight="1" spans="1:16">
      <c r="A40" s="22">
        <v>22</v>
      </c>
      <c r="B40" s="11" t="s">
        <v>55</v>
      </c>
      <c r="C40" s="11" t="s">
        <v>56</v>
      </c>
      <c r="D40" s="11">
        <v>893930</v>
      </c>
      <c r="E40" s="13"/>
      <c r="F40" s="13"/>
      <c r="G40" s="13"/>
      <c r="H40" s="13"/>
      <c r="I40" s="13"/>
      <c r="J40" s="13"/>
      <c r="K40" s="8"/>
      <c r="L40" s="27"/>
      <c r="M40" s="13"/>
      <c r="N40" s="29" t="s">
        <v>21</v>
      </c>
      <c r="O40" s="17">
        <f>D40*0.04*3</f>
        <v>107271.6</v>
      </c>
      <c r="P40" s="17">
        <f>D40*0.06*3</f>
        <v>160907.4</v>
      </c>
    </row>
    <row r="41" s="2" customFormat="1" ht="31" customHeight="1" spans="1:16">
      <c r="A41" s="23"/>
      <c r="B41" s="11"/>
      <c r="C41" s="11" t="s">
        <v>57</v>
      </c>
      <c r="D41" s="11">
        <v>82876</v>
      </c>
      <c r="E41" s="13"/>
      <c r="F41" s="13"/>
      <c r="G41" s="13"/>
      <c r="H41" s="13"/>
      <c r="I41" s="13"/>
      <c r="J41" s="13"/>
      <c r="K41" s="8"/>
      <c r="L41" s="27"/>
      <c r="M41" s="13"/>
      <c r="N41" s="30"/>
      <c r="O41" s="17">
        <f t="shared" si="14"/>
        <v>9000</v>
      </c>
      <c r="P41" s="17">
        <f t="shared" si="15"/>
        <v>30000</v>
      </c>
    </row>
    <row r="42" s="2" customFormat="1" ht="22" customHeight="1" spans="1:16">
      <c r="A42" s="24">
        <v>23</v>
      </c>
      <c r="B42" s="11" t="s">
        <v>58</v>
      </c>
      <c r="C42" s="11" t="s">
        <v>30</v>
      </c>
      <c r="D42" s="11">
        <v>99842</v>
      </c>
      <c r="E42" s="13"/>
      <c r="F42" s="13"/>
      <c r="G42" s="13"/>
      <c r="H42" s="13"/>
      <c r="I42" s="13"/>
      <c r="J42" s="13"/>
      <c r="K42" s="8"/>
      <c r="L42" s="27"/>
      <c r="M42" s="13"/>
      <c r="N42" s="31" t="s">
        <v>21</v>
      </c>
      <c r="O42" s="17">
        <f t="shared" si="14"/>
        <v>9000</v>
      </c>
      <c r="P42" s="17">
        <f t="shared" si="15"/>
        <v>30000</v>
      </c>
    </row>
    <row r="43" s="2" customFormat="1" ht="22" customHeight="1" spans="1:16">
      <c r="A43" s="23"/>
      <c r="B43" s="11"/>
      <c r="C43" s="11" t="s">
        <v>31</v>
      </c>
      <c r="D43" s="11">
        <v>27354</v>
      </c>
      <c r="E43" s="13"/>
      <c r="F43" s="13"/>
      <c r="G43" s="13"/>
      <c r="H43" s="13"/>
      <c r="I43" s="13"/>
      <c r="J43" s="13"/>
      <c r="K43" s="8"/>
      <c r="L43" s="27"/>
      <c r="M43" s="13"/>
      <c r="N43" s="30"/>
      <c r="O43" s="17">
        <f t="shared" si="14"/>
        <v>9000</v>
      </c>
      <c r="P43" s="17">
        <f t="shared" si="15"/>
        <v>30000</v>
      </c>
    </row>
    <row r="44" s="2" customFormat="1" ht="31" customHeight="1" spans="1:16">
      <c r="A44" s="24">
        <v>24</v>
      </c>
      <c r="B44" s="11" t="s">
        <v>59</v>
      </c>
      <c r="C44" s="11" t="s">
        <v>18</v>
      </c>
      <c r="D44" s="11">
        <v>93878</v>
      </c>
      <c r="E44" s="13"/>
      <c r="F44" s="13"/>
      <c r="G44" s="13"/>
      <c r="H44" s="13"/>
      <c r="I44" s="13"/>
      <c r="J44" s="13"/>
      <c r="K44" s="8"/>
      <c r="L44" s="27"/>
      <c r="M44" s="13"/>
      <c r="N44" s="31" t="s">
        <v>21</v>
      </c>
      <c r="O44" s="17">
        <f t="shared" si="14"/>
        <v>9000</v>
      </c>
      <c r="P44" s="17">
        <f t="shared" si="15"/>
        <v>30000</v>
      </c>
    </row>
    <row r="45" s="2" customFormat="1" ht="31" customHeight="1" spans="1:16">
      <c r="A45" s="23"/>
      <c r="B45" s="11"/>
      <c r="C45" s="11" t="s">
        <v>47</v>
      </c>
      <c r="D45" s="11">
        <v>13335</v>
      </c>
      <c r="E45" s="13"/>
      <c r="F45" s="13"/>
      <c r="G45" s="13"/>
      <c r="H45" s="13"/>
      <c r="I45" s="13"/>
      <c r="J45" s="13"/>
      <c r="K45" s="8"/>
      <c r="L45" s="27"/>
      <c r="M45" s="13"/>
      <c r="N45" s="30"/>
      <c r="O45" s="17">
        <f t="shared" si="14"/>
        <v>9000</v>
      </c>
      <c r="P45" s="17">
        <f t="shared" si="15"/>
        <v>30000</v>
      </c>
    </row>
    <row r="46" s="2" customFormat="1" ht="31" customHeight="1" spans="1:16">
      <c r="A46" s="23">
        <v>25</v>
      </c>
      <c r="B46" s="25" t="s">
        <v>60</v>
      </c>
      <c r="C46" s="11" t="s">
        <v>18</v>
      </c>
      <c r="D46" s="11">
        <v>26455</v>
      </c>
      <c r="E46" s="13"/>
      <c r="F46" s="13"/>
      <c r="G46" s="13"/>
      <c r="H46" s="13"/>
      <c r="I46" s="13"/>
      <c r="J46" s="13"/>
      <c r="K46" s="8"/>
      <c r="L46" s="27"/>
      <c r="M46" s="13"/>
      <c r="N46" s="30" t="s">
        <v>21</v>
      </c>
      <c r="O46" s="17">
        <f t="shared" si="14"/>
        <v>9000</v>
      </c>
      <c r="P46" s="17">
        <f t="shared" si="15"/>
        <v>30000</v>
      </c>
    </row>
    <row r="47" s="2" customFormat="1" ht="31" customHeight="1" spans="1:16">
      <c r="A47" s="23">
        <v>26</v>
      </c>
      <c r="B47" s="25" t="s">
        <v>61</v>
      </c>
      <c r="C47" s="11" t="s">
        <v>30</v>
      </c>
      <c r="D47" s="11">
        <v>295849</v>
      </c>
      <c r="E47" s="13"/>
      <c r="F47" s="13"/>
      <c r="G47" s="13"/>
      <c r="H47" s="13"/>
      <c r="I47" s="13"/>
      <c r="J47" s="13"/>
      <c r="K47" s="8"/>
      <c r="L47" s="27"/>
      <c r="M47" s="13"/>
      <c r="N47" s="30" t="s">
        <v>62</v>
      </c>
      <c r="O47" s="17">
        <f>D47*0.06*3</f>
        <v>53252.82</v>
      </c>
      <c r="P47" s="17">
        <f>D47*0.08*3</f>
        <v>71003.76</v>
      </c>
    </row>
    <row r="48" s="2" customFormat="1" ht="31" customHeight="1" spans="1:16">
      <c r="A48" s="24">
        <v>27</v>
      </c>
      <c r="B48" s="26" t="s">
        <v>63</v>
      </c>
      <c r="C48" s="11" t="s">
        <v>33</v>
      </c>
      <c r="D48" s="11">
        <v>51782</v>
      </c>
      <c r="E48" s="13"/>
      <c r="F48" s="13"/>
      <c r="G48" s="13"/>
      <c r="H48" s="13"/>
      <c r="I48" s="13"/>
      <c r="J48" s="13"/>
      <c r="K48" s="8"/>
      <c r="L48" s="27"/>
      <c r="M48" s="13"/>
      <c r="N48" s="30" t="s">
        <v>62</v>
      </c>
      <c r="O48" s="17">
        <f t="shared" ref="O48:O52" si="16">3000*3</f>
        <v>9000</v>
      </c>
      <c r="P48" s="17">
        <f t="shared" ref="P48:P52" si="17">3*10000</f>
        <v>30000</v>
      </c>
    </row>
    <row r="49" s="2" customFormat="1" ht="31" customHeight="1" spans="1:16">
      <c r="A49" s="23"/>
      <c r="B49" s="25"/>
      <c r="C49" s="11" t="s">
        <v>64</v>
      </c>
      <c r="D49" s="11">
        <v>14643</v>
      </c>
      <c r="E49" s="13"/>
      <c r="F49" s="13"/>
      <c r="G49" s="13"/>
      <c r="H49" s="13"/>
      <c r="I49" s="13"/>
      <c r="J49" s="13"/>
      <c r="K49" s="8"/>
      <c r="L49" s="27"/>
      <c r="M49" s="13"/>
      <c r="N49" s="30" t="s">
        <v>62</v>
      </c>
      <c r="O49" s="17">
        <f t="shared" si="16"/>
        <v>9000</v>
      </c>
      <c r="P49" s="17">
        <f t="shared" si="17"/>
        <v>30000</v>
      </c>
    </row>
    <row r="50" s="2" customFormat="1" ht="31" customHeight="1" spans="1:16">
      <c r="A50" s="23">
        <v>28</v>
      </c>
      <c r="B50" s="25" t="s">
        <v>65</v>
      </c>
      <c r="C50" s="11" t="s">
        <v>18</v>
      </c>
      <c r="D50" s="11">
        <v>133642</v>
      </c>
      <c r="E50" s="13"/>
      <c r="F50" s="13"/>
      <c r="G50" s="13"/>
      <c r="H50" s="13"/>
      <c r="I50" s="13"/>
      <c r="J50" s="13"/>
      <c r="K50" s="8"/>
      <c r="L50" s="27"/>
      <c r="M50" s="13"/>
      <c r="N50" s="30" t="s">
        <v>62</v>
      </c>
      <c r="O50" s="17">
        <f>D50*0.06*3</f>
        <v>24055.56</v>
      </c>
      <c r="P50" s="17">
        <f>D50*0.08*3</f>
        <v>32074.08</v>
      </c>
    </row>
    <row r="51" s="2" customFormat="1" ht="31" customHeight="1" spans="1:16">
      <c r="A51" s="24">
        <v>29</v>
      </c>
      <c r="B51" s="26" t="s">
        <v>66</v>
      </c>
      <c r="C51" s="11" t="s">
        <v>28</v>
      </c>
      <c r="D51" s="11">
        <v>54560</v>
      </c>
      <c r="E51" s="13"/>
      <c r="F51" s="13"/>
      <c r="G51" s="13"/>
      <c r="H51" s="13"/>
      <c r="I51" s="13"/>
      <c r="J51" s="13"/>
      <c r="K51" s="8"/>
      <c r="L51" s="27"/>
      <c r="M51" s="13"/>
      <c r="N51" s="30" t="s">
        <v>62</v>
      </c>
      <c r="O51" s="17">
        <f t="shared" si="16"/>
        <v>9000</v>
      </c>
      <c r="P51" s="17">
        <f t="shared" si="17"/>
        <v>30000</v>
      </c>
    </row>
    <row r="52" s="2" customFormat="1" ht="31" customHeight="1" spans="1:16">
      <c r="A52" s="23"/>
      <c r="B52" s="25"/>
      <c r="C52" s="11" t="s">
        <v>48</v>
      </c>
      <c r="D52" s="11">
        <v>12938</v>
      </c>
      <c r="E52" s="13"/>
      <c r="F52" s="13"/>
      <c r="G52" s="13"/>
      <c r="H52" s="13"/>
      <c r="I52" s="13"/>
      <c r="J52" s="13"/>
      <c r="K52" s="8"/>
      <c r="L52" s="27"/>
      <c r="M52" s="13"/>
      <c r="N52" s="30" t="s">
        <v>62</v>
      </c>
      <c r="O52" s="17">
        <f t="shared" si="16"/>
        <v>9000</v>
      </c>
      <c r="P52" s="17">
        <f t="shared" si="17"/>
        <v>30000</v>
      </c>
    </row>
    <row r="53" s="2" customFormat="1" ht="31" customHeight="1" spans="1:16">
      <c r="A53" s="24">
        <v>30</v>
      </c>
      <c r="B53" s="26" t="s">
        <v>67</v>
      </c>
      <c r="C53" s="11" t="s">
        <v>28</v>
      </c>
      <c r="D53" s="11">
        <v>132234.48</v>
      </c>
      <c r="E53" s="13"/>
      <c r="F53" s="13"/>
      <c r="G53" s="13"/>
      <c r="H53" s="13"/>
      <c r="I53" s="13"/>
      <c r="J53" s="13"/>
      <c r="K53" s="8"/>
      <c r="L53" s="27"/>
      <c r="M53" s="13"/>
      <c r="N53" s="30" t="s">
        <v>62</v>
      </c>
      <c r="O53" s="17">
        <f>D53*0.06*3</f>
        <v>23802.2064</v>
      </c>
      <c r="P53" s="17">
        <f>D53*0.08*3</f>
        <v>31736.2752</v>
      </c>
    </row>
    <row r="54" s="2" customFormat="1" ht="31" customHeight="1" spans="1:16">
      <c r="A54" s="23"/>
      <c r="B54" s="25"/>
      <c r="C54" s="11" t="s">
        <v>48</v>
      </c>
      <c r="D54" s="11">
        <v>39465.44</v>
      </c>
      <c r="E54" s="13"/>
      <c r="F54" s="13"/>
      <c r="G54" s="13"/>
      <c r="H54" s="13"/>
      <c r="I54" s="13"/>
      <c r="J54" s="13"/>
      <c r="K54" s="8"/>
      <c r="L54" s="27"/>
      <c r="M54" s="13"/>
      <c r="N54" s="30" t="s">
        <v>62</v>
      </c>
      <c r="O54" s="17">
        <f t="shared" ref="O54:O56" si="18">3000*3</f>
        <v>9000</v>
      </c>
      <c r="P54" s="17">
        <f t="shared" ref="P54:P56" si="19">3*10000</f>
        <v>30000</v>
      </c>
    </row>
    <row r="55" s="2" customFormat="1" ht="31" customHeight="1" spans="1:16">
      <c r="A55" s="24">
        <v>31</v>
      </c>
      <c r="B55" s="26" t="s">
        <v>68</v>
      </c>
      <c r="C55" s="11" t="s">
        <v>28</v>
      </c>
      <c r="D55" s="11">
        <v>56182.79</v>
      </c>
      <c r="E55" s="13"/>
      <c r="F55" s="13"/>
      <c r="G55" s="13"/>
      <c r="H55" s="13"/>
      <c r="I55" s="13"/>
      <c r="J55" s="13"/>
      <c r="K55" s="8"/>
      <c r="L55" s="27"/>
      <c r="M55" s="13"/>
      <c r="N55" s="30" t="s">
        <v>62</v>
      </c>
      <c r="O55" s="17">
        <f t="shared" si="18"/>
        <v>9000</v>
      </c>
      <c r="P55" s="17">
        <f t="shared" si="19"/>
        <v>30000</v>
      </c>
    </row>
    <row r="56" s="2" customFormat="1" ht="31" customHeight="1" spans="1:16">
      <c r="A56" s="23"/>
      <c r="B56" s="25"/>
      <c r="C56" s="11" t="s">
        <v>48</v>
      </c>
      <c r="D56" s="11">
        <v>17034.7</v>
      </c>
      <c r="E56" s="13"/>
      <c r="F56" s="13"/>
      <c r="G56" s="13"/>
      <c r="H56" s="13"/>
      <c r="I56" s="13"/>
      <c r="J56" s="13"/>
      <c r="K56" s="8"/>
      <c r="L56" s="27"/>
      <c r="M56" s="13"/>
      <c r="N56" s="30" t="s">
        <v>62</v>
      </c>
      <c r="O56" s="17">
        <f t="shared" si="18"/>
        <v>9000</v>
      </c>
      <c r="P56" s="17">
        <f t="shared" si="19"/>
        <v>30000</v>
      </c>
    </row>
    <row r="57" s="2" customFormat="1" ht="31" customHeight="1" spans="1:16">
      <c r="A57" s="19">
        <v>32</v>
      </c>
      <c r="B57" s="26" t="s">
        <v>69</v>
      </c>
      <c r="C57" s="11" t="s">
        <v>18</v>
      </c>
      <c r="D57" s="11">
        <v>354526</v>
      </c>
      <c r="E57" s="10">
        <v>29004</v>
      </c>
      <c r="F57" s="13"/>
      <c r="G57" s="13"/>
      <c r="H57" s="13"/>
      <c r="I57" s="13"/>
      <c r="J57" s="13"/>
      <c r="K57" s="8"/>
      <c r="L57" s="27"/>
      <c r="M57" s="13"/>
      <c r="N57" s="13" t="s">
        <v>62</v>
      </c>
      <c r="O57" s="17">
        <f t="shared" ref="O57:O62" si="20">D57*0.06*3</f>
        <v>63814.68</v>
      </c>
      <c r="P57" s="17">
        <f t="shared" ref="P57:P62" si="21">D57*0.08*3</f>
        <v>85086.24</v>
      </c>
    </row>
    <row r="58" s="2" customFormat="1" ht="31" customHeight="1" spans="1:16">
      <c r="A58" s="19"/>
      <c r="B58" s="25"/>
      <c r="C58" s="11" t="s">
        <v>70</v>
      </c>
      <c r="D58" s="10">
        <v>29004</v>
      </c>
      <c r="E58" s="13"/>
      <c r="F58" s="13"/>
      <c r="G58" s="13"/>
      <c r="H58" s="13"/>
      <c r="I58" s="13"/>
      <c r="J58" s="13"/>
      <c r="K58" s="8"/>
      <c r="L58" s="27"/>
      <c r="M58" s="13"/>
      <c r="N58" s="13" t="s">
        <v>62</v>
      </c>
      <c r="O58" s="17">
        <f t="shared" ref="O58:O61" si="22">3000*3</f>
        <v>9000</v>
      </c>
      <c r="P58" s="17">
        <f t="shared" ref="P58:P61" si="23">3*10000</f>
        <v>30000</v>
      </c>
    </row>
    <row r="59" s="2" customFormat="1" ht="31" customHeight="1" spans="1:16">
      <c r="A59" s="19">
        <v>33</v>
      </c>
      <c r="B59" s="27" t="s">
        <v>71</v>
      </c>
      <c r="C59" s="11" t="s">
        <v>18</v>
      </c>
      <c r="D59" s="10">
        <v>263703</v>
      </c>
      <c r="E59" s="13"/>
      <c r="F59" s="13"/>
      <c r="G59" s="13"/>
      <c r="H59" s="13"/>
      <c r="I59" s="13"/>
      <c r="J59" s="13"/>
      <c r="K59" s="8"/>
      <c r="L59" s="27"/>
      <c r="M59" s="13"/>
      <c r="N59" s="13" t="s">
        <v>62</v>
      </c>
      <c r="O59" s="17">
        <f t="shared" si="20"/>
        <v>47466.54</v>
      </c>
      <c r="P59" s="17">
        <f t="shared" si="21"/>
        <v>63288.72</v>
      </c>
    </row>
    <row r="60" s="2" customFormat="1" ht="31" customHeight="1" spans="1:16">
      <c r="A60" s="19"/>
      <c r="B60" s="27"/>
      <c r="C60" s="11" t="s">
        <v>28</v>
      </c>
      <c r="D60" s="10">
        <v>27136</v>
      </c>
      <c r="E60" s="13"/>
      <c r="F60" s="13"/>
      <c r="G60" s="13"/>
      <c r="H60" s="13"/>
      <c r="I60" s="13"/>
      <c r="J60" s="13"/>
      <c r="K60" s="8"/>
      <c r="L60" s="27"/>
      <c r="M60" s="13"/>
      <c r="N60" s="13" t="s">
        <v>62</v>
      </c>
      <c r="O60" s="17">
        <f t="shared" si="22"/>
        <v>9000</v>
      </c>
      <c r="P60" s="17">
        <f t="shared" si="23"/>
        <v>30000</v>
      </c>
    </row>
    <row r="61" s="2" customFormat="1" ht="31" customHeight="1" spans="1:16">
      <c r="A61" s="19"/>
      <c r="B61" s="27"/>
      <c r="C61" s="11" t="s">
        <v>72</v>
      </c>
      <c r="D61" s="10">
        <v>36358</v>
      </c>
      <c r="E61" s="13"/>
      <c r="F61" s="13"/>
      <c r="G61" s="13"/>
      <c r="H61" s="13"/>
      <c r="I61" s="13"/>
      <c r="J61" s="13"/>
      <c r="K61" s="8"/>
      <c r="L61" s="27"/>
      <c r="M61" s="13"/>
      <c r="N61" s="13" t="s">
        <v>62</v>
      </c>
      <c r="O61" s="17">
        <f t="shared" si="22"/>
        <v>9000</v>
      </c>
      <c r="P61" s="17">
        <f t="shared" si="23"/>
        <v>30000</v>
      </c>
    </row>
    <row r="62" s="2" customFormat="1" ht="31" customHeight="1" spans="1:16">
      <c r="A62" s="19">
        <v>34</v>
      </c>
      <c r="B62" s="27" t="s">
        <v>73</v>
      </c>
      <c r="C62" s="11" t="s">
        <v>18</v>
      </c>
      <c r="D62" s="10">
        <v>194454</v>
      </c>
      <c r="E62" s="10">
        <v>8492</v>
      </c>
      <c r="F62" s="13"/>
      <c r="G62" s="13"/>
      <c r="H62" s="13"/>
      <c r="I62" s="13"/>
      <c r="J62" s="13"/>
      <c r="K62" s="8"/>
      <c r="L62" s="27"/>
      <c r="M62" s="13"/>
      <c r="N62" s="13" t="s">
        <v>62</v>
      </c>
      <c r="O62" s="17">
        <f t="shared" si="20"/>
        <v>35001.72</v>
      </c>
      <c r="P62" s="17">
        <f t="shared" si="21"/>
        <v>46668.96</v>
      </c>
    </row>
    <row r="63" s="2" customFormat="1" ht="31" customHeight="1" spans="1:16">
      <c r="A63" s="19"/>
      <c r="B63" s="27"/>
      <c r="C63" s="11" t="s">
        <v>70</v>
      </c>
      <c r="D63" s="10">
        <v>8492</v>
      </c>
      <c r="E63" s="13"/>
      <c r="F63" s="13"/>
      <c r="G63" s="13"/>
      <c r="H63" s="13"/>
      <c r="I63" s="13"/>
      <c r="J63" s="13"/>
      <c r="K63" s="8"/>
      <c r="L63" s="27"/>
      <c r="M63" s="13"/>
      <c r="N63" s="13" t="s">
        <v>62</v>
      </c>
      <c r="O63" s="17">
        <f t="shared" ref="O63:O68" si="24">3000*3</f>
        <v>9000</v>
      </c>
      <c r="P63" s="17">
        <f t="shared" ref="P63:P68" si="25">3*10000</f>
        <v>30000</v>
      </c>
    </row>
    <row r="64" s="2" customFormat="1" ht="31" customHeight="1" spans="1:16">
      <c r="A64" s="19">
        <v>35</v>
      </c>
      <c r="B64" s="27" t="s">
        <v>74</v>
      </c>
      <c r="C64" s="11" t="s">
        <v>18</v>
      </c>
      <c r="D64" s="10">
        <v>485877</v>
      </c>
      <c r="E64" s="13"/>
      <c r="F64" s="13"/>
      <c r="G64" s="13"/>
      <c r="H64" s="13"/>
      <c r="I64" s="13"/>
      <c r="J64" s="13"/>
      <c r="K64" s="8"/>
      <c r="L64" s="27"/>
      <c r="M64" s="13"/>
      <c r="N64" s="13" t="s">
        <v>62</v>
      </c>
      <c r="O64" s="17">
        <f>D64*0.06*3</f>
        <v>87457.86</v>
      </c>
      <c r="P64" s="17">
        <f t="shared" ref="P64:P69" si="26">D64*0.08*3</f>
        <v>116610.48</v>
      </c>
    </row>
    <row r="65" s="2" customFormat="1" ht="31" customHeight="1" spans="1:16">
      <c r="A65" s="19"/>
      <c r="B65" s="27"/>
      <c r="C65" s="11" t="s">
        <v>38</v>
      </c>
      <c r="D65" s="10">
        <v>31331</v>
      </c>
      <c r="E65" s="13"/>
      <c r="F65" s="13"/>
      <c r="G65" s="13"/>
      <c r="H65" s="13"/>
      <c r="I65" s="13"/>
      <c r="J65" s="13"/>
      <c r="K65" s="8"/>
      <c r="L65" s="27"/>
      <c r="M65" s="13"/>
      <c r="N65" s="13" t="s">
        <v>62</v>
      </c>
      <c r="O65" s="17">
        <f t="shared" si="24"/>
        <v>9000</v>
      </c>
      <c r="P65" s="17">
        <f t="shared" si="25"/>
        <v>30000</v>
      </c>
    </row>
    <row r="66" s="2" customFormat="1" ht="31" customHeight="1" spans="1:16">
      <c r="A66" s="19">
        <v>36</v>
      </c>
      <c r="B66" s="27" t="s">
        <v>75</v>
      </c>
      <c r="C66" s="11" t="s">
        <v>18</v>
      </c>
      <c r="D66" s="11">
        <v>259227</v>
      </c>
      <c r="E66" s="13"/>
      <c r="F66" s="13"/>
      <c r="G66" s="13"/>
      <c r="H66" s="13"/>
      <c r="I66" s="13"/>
      <c r="J66" s="13"/>
      <c r="K66" s="8"/>
      <c r="L66" s="27"/>
      <c r="M66" s="13"/>
      <c r="N66" s="13" t="s">
        <v>62</v>
      </c>
      <c r="O66" s="17">
        <f>D66*0.06*3</f>
        <v>46660.86</v>
      </c>
      <c r="P66" s="17">
        <f t="shared" si="26"/>
        <v>62214.48</v>
      </c>
    </row>
    <row r="67" s="2" customFormat="1" ht="31" customHeight="1" spans="1:16">
      <c r="A67" s="19"/>
      <c r="B67" s="27"/>
      <c r="C67" s="11" t="s">
        <v>28</v>
      </c>
      <c r="D67" s="11">
        <v>18072</v>
      </c>
      <c r="E67" s="13"/>
      <c r="F67" s="13"/>
      <c r="G67" s="13"/>
      <c r="H67" s="13"/>
      <c r="I67" s="13"/>
      <c r="J67" s="13"/>
      <c r="K67" s="8"/>
      <c r="L67" s="27"/>
      <c r="M67" s="13"/>
      <c r="N67" s="13" t="s">
        <v>62</v>
      </c>
      <c r="O67" s="17">
        <f t="shared" si="24"/>
        <v>9000</v>
      </c>
      <c r="P67" s="17">
        <f t="shared" si="25"/>
        <v>30000</v>
      </c>
    </row>
    <row r="68" s="2" customFormat="1" ht="31" customHeight="1" spans="1:16">
      <c r="A68" s="19"/>
      <c r="B68" s="27"/>
      <c r="C68" s="11" t="s">
        <v>72</v>
      </c>
      <c r="D68" s="11">
        <v>23874</v>
      </c>
      <c r="E68" s="13"/>
      <c r="F68" s="13"/>
      <c r="G68" s="13"/>
      <c r="H68" s="13"/>
      <c r="I68" s="13"/>
      <c r="J68" s="13"/>
      <c r="K68" s="8"/>
      <c r="L68" s="27"/>
      <c r="M68" s="13"/>
      <c r="N68" s="13" t="s">
        <v>62</v>
      </c>
      <c r="O68" s="17">
        <f t="shared" si="24"/>
        <v>9000</v>
      </c>
      <c r="P68" s="17">
        <f t="shared" si="25"/>
        <v>30000</v>
      </c>
    </row>
    <row r="69" s="2" customFormat="1" ht="31" customHeight="1" spans="1:16">
      <c r="A69" s="22">
        <v>37</v>
      </c>
      <c r="B69" s="32" t="s">
        <v>76</v>
      </c>
      <c r="C69" s="11" t="s">
        <v>30</v>
      </c>
      <c r="D69" s="11">
        <v>409299</v>
      </c>
      <c r="E69" s="13"/>
      <c r="F69" s="13"/>
      <c r="G69" s="13"/>
      <c r="H69" s="13"/>
      <c r="I69" s="13"/>
      <c r="J69" s="13"/>
      <c r="K69" s="8"/>
      <c r="L69" s="27"/>
      <c r="M69" s="13"/>
      <c r="N69" s="13" t="s">
        <v>62</v>
      </c>
      <c r="O69" s="17">
        <f>D69*0.06*3</f>
        <v>73673.82</v>
      </c>
      <c r="P69" s="17">
        <f t="shared" si="26"/>
        <v>98231.76</v>
      </c>
    </row>
    <row r="70" s="2" customFormat="1" ht="31" customHeight="1" spans="1:16">
      <c r="A70" s="24"/>
      <c r="B70" s="26"/>
      <c r="C70" s="11" t="s">
        <v>28</v>
      </c>
      <c r="D70" s="11">
        <v>20243</v>
      </c>
      <c r="E70" s="13"/>
      <c r="F70" s="13"/>
      <c r="G70" s="13"/>
      <c r="H70" s="13"/>
      <c r="I70" s="13"/>
      <c r="J70" s="13"/>
      <c r="K70" s="8"/>
      <c r="L70" s="27"/>
      <c r="M70" s="13"/>
      <c r="N70" s="13" t="s">
        <v>62</v>
      </c>
      <c r="O70" s="17">
        <f t="shared" ref="O70:O72" si="27">3000*3</f>
        <v>9000</v>
      </c>
      <c r="P70" s="17">
        <f t="shared" ref="P70:P72" si="28">3*10000</f>
        <v>30000</v>
      </c>
    </row>
    <row r="71" s="2" customFormat="1" ht="31" customHeight="1" spans="1:16">
      <c r="A71" s="23"/>
      <c r="B71" s="25"/>
      <c r="C71" s="11" t="s">
        <v>72</v>
      </c>
      <c r="D71" s="11">
        <v>34632</v>
      </c>
      <c r="E71" s="13"/>
      <c r="F71" s="13"/>
      <c r="G71" s="13"/>
      <c r="H71" s="13"/>
      <c r="I71" s="13"/>
      <c r="J71" s="13"/>
      <c r="K71" s="8"/>
      <c r="L71" s="27"/>
      <c r="M71" s="13"/>
      <c r="N71" s="13" t="s">
        <v>62</v>
      </c>
      <c r="O71" s="17">
        <f t="shared" si="27"/>
        <v>9000</v>
      </c>
      <c r="P71" s="17">
        <f t="shared" si="28"/>
        <v>30000</v>
      </c>
    </row>
    <row r="72" s="2" customFormat="1" ht="31" customHeight="1" spans="1:16">
      <c r="A72" s="19">
        <v>38</v>
      </c>
      <c r="B72" s="21" t="s">
        <v>77</v>
      </c>
      <c r="C72" s="11" t="s">
        <v>18</v>
      </c>
      <c r="D72" s="10">
        <v>85581</v>
      </c>
      <c r="E72" s="13"/>
      <c r="F72" s="13"/>
      <c r="G72" s="13"/>
      <c r="H72" s="13"/>
      <c r="I72" s="13"/>
      <c r="J72" s="13"/>
      <c r="K72" s="8"/>
      <c r="L72" s="27"/>
      <c r="M72" s="13"/>
      <c r="N72" s="13" t="s">
        <v>62</v>
      </c>
      <c r="O72" s="17">
        <f t="shared" si="27"/>
        <v>9000</v>
      </c>
      <c r="P72" s="17">
        <f t="shared" si="28"/>
        <v>30000</v>
      </c>
    </row>
    <row r="73" s="2" customFormat="1" ht="31" customHeight="1" spans="1:16">
      <c r="A73" s="22">
        <v>39</v>
      </c>
      <c r="B73" s="33" t="s">
        <v>78</v>
      </c>
      <c r="C73" s="11" t="s">
        <v>38</v>
      </c>
      <c r="D73" s="10">
        <f>50968+426612</f>
        <v>477580</v>
      </c>
      <c r="E73" s="13"/>
      <c r="F73" s="13"/>
      <c r="G73" s="13"/>
      <c r="H73" s="13"/>
      <c r="I73" s="13"/>
      <c r="J73" s="13"/>
      <c r="K73" s="8"/>
      <c r="L73" s="27"/>
      <c r="M73" s="13"/>
      <c r="N73" s="13" t="s">
        <v>62</v>
      </c>
      <c r="O73" s="17">
        <f>D73*0.06*3</f>
        <v>85964.4</v>
      </c>
      <c r="P73" s="17">
        <f>D73*0.08*3</f>
        <v>114619.2</v>
      </c>
    </row>
    <row r="74" s="2" customFormat="1" ht="31" customHeight="1" spans="1:16">
      <c r="A74" s="24"/>
      <c r="B74" s="34"/>
      <c r="C74" s="11" t="s">
        <v>25</v>
      </c>
      <c r="D74" s="10">
        <f>13646+81767</f>
        <v>95413</v>
      </c>
      <c r="E74" s="13"/>
      <c r="F74" s="13"/>
      <c r="G74" s="13"/>
      <c r="H74" s="13"/>
      <c r="I74" s="13"/>
      <c r="J74" s="13"/>
      <c r="K74" s="8"/>
      <c r="L74" s="27"/>
      <c r="M74" s="13"/>
      <c r="N74" s="13" t="s">
        <v>62</v>
      </c>
      <c r="O74" s="17">
        <f t="shared" ref="O74:O76" si="29">3000*3</f>
        <v>9000</v>
      </c>
      <c r="P74" s="17">
        <f t="shared" ref="P74:P76" si="30">3*10000</f>
        <v>30000</v>
      </c>
    </row>
    <row r="75" s="2" customFormat="1" ht="31" customHeight="1" spans="1:16">
      <c r="A75" s="24"/>
      <c r="B75" s="34"/>
      <c r="C75" s="11" t="s">
        <v>79</v>
      </c>
      <c r="D75" s="10">
        <v>63079</v>
      </c>
      <c r="E75" s="13"/>
      <c r="F75" s="13"/>
      <c r="G75" s="13"/>
      <c r="H75" s="13"/>
      <c r="I75" s="13"/>
      <c r="J75" s="13"/>
      <c r="K75" s="8"/>
      <c r="L75" s="27"/>
      <c r="M75" s="13"/>
      <c r="N75" s="13" t="s">
        <v>62</v>
      </c>
      <c r="O75" s="17">
        <f t="shared" si="29"/>
        <v>9000</v>
      </c>
      <c r="P75" s="17">
        <f t="shared" si="30"/>
        <v>30000</v>
      </c>
    </row>
    <row r="76" s="2" customFormat="1" ht="31" customHeight="1" spans="1:16">
      <c r="A76" s="23"/>
      <c r="B76" s="35"/>
      <c r="C76" s="11" t="s">
        <v>28</v>
      </c>
      <c r="D76" s="10">
        <v>11424</v>
      </c>
      <c r="E76" s="13"/>
      <c r="F76" s="13"/>
      <c r="G76" s="13"/>
      <c r="H76" s="13"/>
      <c r="I76" s="13"/>
      <c r="J76" s="13"/>
      <c r="K76" s="8"/>
      <c r="L76" s="27"/>
      <c r="M76" s="13"/>
      <c r="N76" s="13" t="s">
        <v>62</v>
      </c>
      <c r="O76" s="17">
        <f t="shared" si="29"/>
        <v>9000</v>
      </c>
      <c r="P76" s="17">
        <f t="shared" si="30"/>
        <v>30000</v>
      </c>
    </row>
    <row r="77" s="1" customFormat="1" ht="26" customHeight="1" spans="1:16">
      <c r="A77" s="8" t="s">
        <v>80</v>
      </c>
      <c r="B77" s="8"/>
      <c r="C77" s="9"/>
      <c r="D77" s="8">
        <f>SUM(D3:D76)</f>
        <v>21873024.21</v>
      </c>
      <c r="E77" s="8"/>
      <c r="F77" s="8"/>
      <c r="G77" s="8"/>
      <c r="H77" s="8"/>
      <c r="I77" s="8"/>
      <c r="J77" s="8"/>
      <c r="K77" s="8"/>
      <c r="L77" s="27"/>
      <c r="M77" s="8"/>
      <c r="N77" s="8"/>
      <c r="O77" s="36">
        <f>SUM(O3:O76)</f>
        <v>3145706.5948</v>
      </c>
      <c r="P77" s="36">
        <f>SUM(P3:P76)</f>
        <v>5198858.9264</v>
      </c>
    </row>
  </sheetData>
  <autoFilter xmlns:etc="http://www.wps.cn/officeDocument/2017/etCustomData" ref="A2:N77" etc:filterBottomFollowUsedRange="0">
    <extLst/>
  </autoFilter>
  <mergeCells count="98">
    <mergeCell ref="A1:P1"/>
    <mergeCell ref="A77:B77"/>
    <mergeCell ref="A5:A6"/>
    <mergeCell ref="A7:A8"/>
    <mergeCell ref="A9:A10"/>
    <mergeCell ref="A11:A12"/>
    <mergeCell ref="A15:A17"/>
    <mergeCell ref="A18:A19"/>
    <mergeCell ref="A20:A21"/>
    <mergeCell ref="A22:A23"/>
    <mergeCell ref="A24:A25"/>
    <mergeCell ref="A27:A30"/>
    <mergeCell ref="A31:A32"/>
    <mergeCell ref="A33:A34"/>
    <mergeCell ref="A38:A39"/>
    <mergeCell ref="A40:A41"/>
    <mergeCell ref="A42:A43"/>
    <mergeCell ref="A44:A45"/>
    <mergeCell ref="A48:A49"/>
    <mergeCell ref="A51:A52"/>
    <mergeCell ref="A53:A54"/>
    <mergeCell ref="A55:A56"/>
    <mergeCell ref="A57:A58"/>
    <mergeCell ref="A59:A61"/>
    <mergeCell ref="A62:A63"/>
    <mergeCell ref="A64:A65"/>
    <mergeCell ref="A66:A68"/>
    <mergeCell ref="A69:A71"/>
    <mergeCell ref="A73:A76"/>
    <mergeCell ref="B5:B6"/>
    <mergeCell ref="B7:B8"/>
    <mergeCell ref="B9:B10"/>
    <mergeCell ref="B11:B12"/>
    <mergeCell ref="B15:B17"/>
    <mergeCell ref="B18:B19"/>
    <mergeCell ref="B20:B21"/>
    <mergeCell ref="B22:B23"/>
    <mergeCell ref="B24:B25"/>
    <mergeCell ref="B27:B30"/>
    <mergeCell ref="B31:B32"/>
    <mergeCell ref="B33:B34"/>
    <mergeCell ref="B38:B39"/>
    <mergeCell ref="B40:B41"/>
    <mergeCell ref="B42:B43"/>
    <mergeCell ref="B44:B45"/>
    <mergeCell ref="B48:B49"/>
    <mergeCell ref="B51:B52"/>
    <mergeCell ref="B53:B54"/>
    <mergeCell ref="B55:B56"/>
    <mergeCell ref="B57:B58"/>
    <mergeCell ref="B59:B61"/>
    <mergeCell ref="B62:B63"/>
    <mergeCell ref="B64:B65"/>
    <mergeCell ref="B66:B68"/>
    <mergeCell ref="B69:B71"/>
    <mergeCell ref="B73:B76"/>
    <mergeCell ref="K5:K6"/>
    <mergeCell ref="K7:K8"/>
    <mergeCell ref="K9:K10"/>
    <mergeCell ref="K11:K12"/>
    <mergeCell ref="K15:K17"/>
    <mergeCell ref="K18:K19"/>
    <mergeCell ref="K20:K21"/>
    <mergeCell ref="K22:K23"/>
    <mergeCell ref="K24:K25"/>
    <mergeCell ref="K27:K30"/>
    <mergeCell ref="K31:K32"/>
    <mergeCell ref="K33:K34"/>
    <mergeCell ref="K38:K39"/>
    <mergeCell ref="L5:L6"/>
    <mergeCell ref="L7:L8"/>
    <mergeCell ref="L9:L10"/>
    <mergeCell ref="L11:L12"/>
    <mergeCell ref="L15:L17"/>
    <mergeCell ref="L18:L19"/>
    <mergeCell ref="L20:L21"/>
    <mergeCell ref="L22:L23"/>
    <mergeCell ref="L24:L25"/>
    <mergeCell ref="L27:L30"/>
    <mergeCell ref="L31:L32"/>
    <mergeCell ref="L33:L34"/>
    <mergeCell ref="L38:L39"/>
    <mergeCell ref="N5:N6"/>
    <mergeCell ref="N7:N8"/>
    <mergeCell ref="N9:N10"/>
    <mergeCell ref="N11:N12"/>
    <mergeCell ref="N15:N17"/>
    <mergeCell ref="N18:N19"/>
    <mergeCell ref="N20:N21"/>
    <mergeCell ref="N22:N23"/>
    <mergeCell ref="N24:N25"/>
    <mergeCell ref="N27:N30"/>
    <mergeCell ref="N31:N32"/>
    <mergeCell ref="N33:N34"/>
    <mergeCell ref="N38:N39"/>
    <mergeCell ref="N40:N41"/>
    <mergeCell ref="N42:N43"/>
    <mergeCell ref="N44:N45"/>
  </mergeCells>
  <pageMargins left="0.511805555555556" right="0.236111111111111" top="0.393055555555556" bottom="0.275" header="0.314583333333333" footer="0.27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21家经责审计企业（需招采）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李沅潞</cp:lastModifiedBy>
  <dcterms:created xsi:type="dcterms:W3CDTF">2025-04-21T08:02:00Z</dcterms:created>
  <dcterms:modified xsi:type="dcterms:W3CDTF">2025-07-01T02:36:51Z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75A2FB55A5F141BDAF3364B3E7DD813F_13</vt:lpwstr>
  </property>
  <property fmtid="{D5CDD505-2E9C-101B-9397-08002B2CF9AE}" pid="3" name="KSOProductBuildVer">
    <vt:lpwstr>2052-12.1.0.21171</vt:lpwstr>
  </property>
</Properties>
</file>